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F7245DC-D7EB-4630-853B-FF79949836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 VIGENCIA 2023 V3" sheetId="7" r:id="rId1"/>
    <sheet name="PROYECTOS VIGENCIA 2023 V2" sheetId="6" r:id="rId2"/>
    <sheet name="PROYECTOS VIGENCIA 2023" sheetId="5" r:id="rId3"/>
  </sheets>
  <definedNames>
    <definedName name="_xlnm.Print_Area" localSheetId="2">'PROYECTOS VIGENCIA 2023'!$A$1:$J$18</definedName>
    <definedName name="_xlnm.Print_Area" localSheetId="1">'PROYECTOS VIGENCIA 2023 V2'!$A$1:$J$19</definedName>
    <definedName name="_xlnm.Print_Area" localSheetId="0">'PROYECTOS VIGENCIA 2023 V3'!$A$1:$K$20</definedName>
    <definedName name="_xlnm.Print_Titles" localSheetId="2">'PROYECTOS VIGENCIA 2023'!$2:$3</definedName>
    <definedName name="_xlnm.Print_Titles" localSheetId="1">'PROYECTOS VIGENCIA 2023 V2'!$2:$3</definedName>
    <definedName name="_xlnm.Print_Titles" localSheetId="0">'PROYECTOS VIGENCIA 2023 V3'!$2:$3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7" l="1"/>
  <c r="J12" i="7"/>
  <c r="H12" i="7"/>
  <c r="K10" i="7"/>
  <c r="K6" i="7"/>
  <c r="K5" i="7"/>
  <c r="I12" i="7"/>
  <c r="H8" i="7"/>
  <c r="K8" i="7" s="1"/>
  <c r="I11" i="6"/>
  <c r="H11" i="6"/>
  <c r="J5" i="6"/>
  <c r="J8" i="6"/>
  <c r="H8" i="6"/>
  <c r="J6" i="6"/>
  <c r="I7" i="5"/>
  <c r="I5" i="5"/>
  <c r="J11" i="6" l="1"/>
  <c r="I10" i="5"/>
</calcChain>
</file>

<file path=xl/sharedStrings.xml><?xml version="1.0" encoding="utf-8"?>
<sst xmlns="http://schemas.openxmlformats.org/spreadsheetml/2006/main" count="96" uniqueCount="32">
  <si>
    <t>PROYECTO</t>
  </si>
  <si>
    <t>No.</t>
  </si>
  <si>
    <t>CODIGO B-PIN</t>
  </si>
  <si>
    <t>TITULO DEL PROYECTO</t>
  </si>
  <si>
    <t>PROGRAMA PRESUPUESTAL</t>
  </si>
  <si>
    <t>SUBPROGRAMA PRESUPUESTAL</t>
  </si>
  <si>
    <t>RECURSO</t>
  </si>
  <si>
    <t>Fuentes:</t>
  </si>
  <si>
    <t>0199</t>
  </si>
  <si>
    <t>Mejoramiento de las condiciones de seguridad y proteccion en los desplazamientos de los servidores publicos de la Camara de Representantes Nacional</t>
  </si>
  <si>
    <t>Mejoramiento y actualización tecnológica del Salón Elíptico y de las comisiones de la Cámara de Representantes a nivel nacional</t>
  </si>
  <si>
    <t>PRESUPUESTO DE PROYECTOS DE INVERSION VIGENCIA 2023</t>
  </si>
  <si>
    <t>RECURSOS VIGENCIA 2023</t>
  </si>
  <si>
    <t>META Y NOMBRE INDICADORES DE GESTIÓN VIGENCIA 2023</t>
  </si>
  <si>
    <t>11 Otros recursos del tesoro</t>
  </si>
  <si>
    <t>10 Recursos corrientes</t>
  </si>
  <si>
    <t>TOTAL RECURSOS DE INVERSIÓN 2023</t>
  </si>
  <si>
    <t>(1) Decreto 2590 del 23 de diciembre de 2022 por el cual se liquida el Presupuesto General de la Nación para la vigencia fiscal de 2023, se detallan las apropiaciones y se clasifican y definen los gastos, señalados mediante la Ley 2276 del 29 de noviembre de 2022, por la cual se decreta el Presupuesto de Rentas y Recursos de Capital y Ley de Apropiaciones para la vigencia fiscal del Iº de enero al 31 de diciembre de 2023.</t>
  </si>
  <si>
    <t>1000G664 - Informes de seguimiento realizados
Unidad de Medida: Número 8
9900G029 -Herramientas De Software Adquiridas
Unidad de medida: Número 2
9900G058-Equipos De Hardware Adquiridos
Unidad de medida: Unidad 1
9900G070 - Contratos suscritos
Unidad de Medida: Número 1</t>
  </si>
  <si>
    <t>0400G090 - Documentos de soporte elaborados
Unidad de Medida: Número 257
1000G664 - Informes de seguimiento realizados
Unidad de Medida: Número 12
9900G012 - Porcentaje De Implementación Del Sistema De Gestión Documental Institucional
Unidad de Medida: Porcentaje 40
9900G029 - Herramientas De Software Adquiridas
Unidad de Medida: Número 1</t>
  </si>
  <si>
    <t>0600G135 - Informes de avance sobre obligaciones de convenios realizados
Unidad de Medida: Número 12
0900G030 - Convenios Interadministrativos
Unidad de Medida: Número 1</t>
  </si>
  <si>
    <t>(2) Indicadores de gestión: SUIFP según última actualización y registro de los proyectos.</t>
  </si>
  <si>
    <t xml:space="preserve">Mejoramiento de la gestión documental y de la información en la Cámara de Representantes Bogotá. </t>
  </si>
  <si>
    <t xml:space="preserve">Fortalecimiento y renovacion de los servicios de comunicación e información de la Cámara de Representantes Bogotá.  </t>
  </si>
  <si>
    <t>0400G034 - Equipos Adquiridos
Unidad de Medida: Número 844
0400G119 - Software / equipos / herramientas informáticas instaladas
Unidad de Medida: Unidad 1.604
1000G664 - Informes de seguimiento realizados
Unidad de Medida: Número 12</t>
  </si>
  <si>
    <t>Valor actual</t>
  </si>
  <si>
    <t>Inicial (1)</t>
  </si>
  <si>
    <t>Traslado (2)</t>
  </si>
  <si>
    <t>(2) Trámites presupuestales realizados a la fecha - traslado</t>
  </si>
  <si>
    <t>Adición (3)</t>
  </si>
  <si>
    <t>(3) Decreto No.1324 del 25 de julio de 2023 por el cual se liquida la Ley 2299 del 10 de julio de 2023 que adiciona y efectúa unas modificaciones al Presupuesto General de la Nación de la vigencia fiscal de 2023</t>
  </si>
  <si>
    <t>Bogotá D.C, 16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</si>
</sst>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color theme="1"/>
      <name val="Arial Narrow"/>
      <family val="2"/>
    </font>
    <font>
      <b/>
      <sz val="14"/>
      <color theme="1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 applyAlignment="1">
      <alignment vertical="center"/>
    </xf>
    <xf numFmtId="4" fontId="3" fillId="0" borderId="0" xfId="0" applyNumberFormat="1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2" borderId="6" xfId="0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vertical="center" wrapText="1"/>
    </xf>
    <xf numFmtId="165" fontId="2" fillId="0" borderId="11" xfId="0" applyNumberFormat="1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5" fontId="3" fillId="2" borderId="9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quotePrefix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64" fontId="3" fillId="0" borderId="8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justify" vertical="center" wrapText="1"/>
    </xf>
    <xf numFmtId="165" fontId="9" fillId="2" borderId="4" xfId="1" applyNumberFormat="1" applyFont="1" applyFill="1" applyBorder="1" applyAlignment="1">
      <alignment horizontal="right" vertical="center" wrapText="1"/>
    </xf>
    <xf numFmtId="165" fontId="9" fillId="0" borderId="8" xfId="1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 wrapText="1"/>
    </xf>
    <xf numFmtId="1" fontId="3" fillId="2" borderId="19" xfId="0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justify" vertical="center" wrapText="1"/>
    </xf>
    <xf numFmtId="165" fontId="9" fillId="2" borderId="19" xfId="1" applyNumberFormat="1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165" fontId="5" fillId="2" borderId="25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64" fontId="3" fillId="0" borderId="8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3" fillId="2" borderId="4" xfId="0" quotePrefix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justify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justify" vertical="center" wrapText="1"/>
    </xf>
    <xf numFmtId="165" fontId="3" fillId="2" borderId="19" xfId="1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64" fontId="3" fillId="2" borderId="8" xfId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4" fontId="9" fillId="2" borderId="0" xfId="0" applyNumberFormat="1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/>
    <xf numFmtId="0" fontId="7" fillId="2" borderId="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 wrapText="1"/>
    </xf>
    <xf numFmtId="165" fontId="3" fillId="2" borderId="8" xfId="1" applyNumberFormat="1" applyFont="1" applyFill="1" applyBorder="1" applyAlignment="1">
      <alignment vertical="center"/>
    </xf>
    <xf numFmtId="165" fontId="3" fillId="2" borderId="33" xfId="1" applyNumberFormat="1" applyFont="1" applyFill="1" applyBorder="1" applyAlignment="1">
      <alignment horizontal="center" vertical="center" wrapText="1"/>
    </xf>
    <xf numFmtId="165" fontId="3" fillId="2" borderId="19" xfId="1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3" xfId="0" quotePrefix="1" applyFont="1" applyFill="1" applyBorder="1" applyAlignment="1">
      <alignment horizontal="center" vertical="center"/>
    </xf>
    <xf numFmtId="0" fontId="3" fillId="2" borderId="19" xfId="0" quotePrefix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" fontId="3" fillId="2" borderId="33" xfId="0" applyNumberFormat="1" applyFont="1" applyFill="1" applyBorder="1" applyAlignment="1">
      <alignment horizontal="center" vertical="center" wrapText="1"/>
    </xf>
    <xf numFmtId="1" fontId="3" fillId="2" borderId="19" xfId="0" applyNumberFormat="1" applyFont="1" applyFill="1" applyBorder="1" applyAlignment="1">
      <alignment horizontal="center" vertical="center" wrapText="1"/>
    </xf>
    <xf numFmtId="164" fontId="3" fillId="2" borderId="7" xfId="1" applyFont="1" applyFill="1" applyBorder="1" applyAlignment="1">
      <alignment horizontal="center" vertical="center" wrapText="1"/>
    </xf>
    <xf numFmtId="164" fontId="3" fillId="2" borderId="8" xfId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 wrapText="1"/>
    </xf>
    <xf numFmtId="165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4" fontId="3" fillId="0" borderId="7" xfId="1" applyFont="1" applyBorder="1" applyAlignment="1">
      <alignment horizontal="center" vertical="center" wrapText="1"/>
    </xf>
    <xf numFmtId="164" fontId="3" fillId="0" borderId="8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165" fontId="9" fillId="2" borderId="4" xfId="1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3" fillId="2" borderId="27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>
      <alignment horizontal="justify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786848</xdr:colOff>
      <xdr:row>0</xdr:row>
      <xdr:rowOff>0</xdr:rowOff>
    </xdr:from>
    <xdr:to>
      <xdr:col>6</xdr:col>
      <xdr:colOff>2056287</xdr:colOff>
      <xdr:row>0</xdr:row>
      <xdr:rowOff>876300</xdr:rowOff>
    </xdr:to>
    <xdr:pic>
      <xdr:nvPicPr>
        <xdr:cNvPr id="2" name="2 Imagen" descr="C:\Users\usuario\Desktop\LogoCamara2010.jpg">
          <a:extLst>
            <a:ext uri="{FF2B5EF4-FFF2-40B4-BE49-F238E27FC236}">
              <a16:creationId xmlns:a16="http://schemas.microsoft.com/office/drawing/2014/main" id="{081953AF-8315-4AD8-B46D-ED25B39BEA3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062" y="0"/>
          <a:ext cx="228997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684795</xdr:colOff>
      <xdr:row>0</xdr:row>
      <xdr:rowOff>22678</xdr:rowOff>
    </xdr:from>
    <xdr:to>
      <xdr:col>6</xdr:col>
      <xdr:colOff>366734</xdr:colOff>
      <xdr:row>0</xdr:row>
      <xdr:rowOff>898978</xdr:rowOff>
    </xdr:to>
    <xdr:pic>
      <xdr:nvPicPr>
        <xdr:cNvPr id="2" name="2 Imagen" descr="C:\Users\usuario\Desktop\LogoCamara2010.jpg">
          <a:extLst>
            <a:ext uri="{FF2B5EF4-FFF2-40B4-BE49-F238E27FC236}">
              <a16:creationId xmlns:a16="http://schemas.microsoft.com/office/drawing/2014/main" id="{99B438D0-8949-4E9E-83F6-374F35FFA66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02" y="22678"/>
          <a:ext cx="228997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95685</xdr:colOff>
      <xdr:row>0</xdr:row>
      <xdr:rowOff>79241</xdr:rowOff>
    </xdr:from>
    <xdr:to>
      <xdr:col>7</xdr:col>
      <xdr:colOff>276553</xdr:colOff>
      <xdr:row>0</xdr:row>
      <xdr:rowOff>955541</xdr:rowOff>
    </xdr:to>
    <xdr:pic>
      <xdr:nvPicPr>
        <xdr:cNvPr id="3" name="2 Imagen" descr="C:\Users\usuario\Desktop\LogoCamara201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2097" y="79241"/>
          <a:ext cx="2287574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69486-32F0-4E5F-B092-EDB745343020}">
  <sheetPr>
    <pageSetUpPr fitToPage="1"/>
  </sheetPr>
  <dimension ref="A1:M26"/>
  <sheetViews>
    <sheetView showGridLines="0" tabSelected="1" zoomScale="85" zoomScaleNormal="85" zoomScaleSheetLayoutView="84" workbookViewId="0"/>
  </sheetViews>
  <sheetFormatPr baseColWidth="10" defaultColWidth="9.140625" defaultRowHeight="12.75" x14ac:dyDescent="0.25"/>
  <cols>
    <col min="1" max="1" width="5.140625" style="70" customWidth="1"/>
    <col min="2" max="3" width="17.140625" style="70" bestFit="1" customWidth="1"/>
    <col min="4" max="5" width="11.85546875" style="70" customWidth="1"/>
    <col min="6" max="6" width="15.28515625" style="70" bestFit="1" customWidth="1"/>
    <col min="7" max="7" width="49.5703125" style="70" customWidth="1"/>
    <col min="8" max="8" width="20.140625" style="70" bestFit="1" customWidth="1"/>
    <col min="9" max="9" width="16.5703125" style="70" customWidth="1"/>
    <col min="10" max="10" width="19.42578125" style="70" customWidth="1"/>
    <col min="11" max="11" width="18.42578125" style="70" customWidth="1"/>
    <col min="12" max="12" width="11.5703125" style="70" bestFit="1" customWidth="1"/>
    <col min="13" max="13" width="38.5703125" style="70" customWidth="1"/>
    <col min="14" max="16384" width="9.140625" style="70"/>
  </cols>
  <sheetData>
    <row r="1" spans="1:13" ht="77.25" customHeight="1" thickBot="1" x14ac:dyDescent="0.3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3" ht="18.75" thickBot="1" x14ac:dyDescent="0.3">
      <c r="A2" s="114" t="s">
        <v>11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3" s="74" customFormat="1" ht="27.75" customHeight="1" x14ac:dyDescent="0.25">
      <c r="A3" s="116" t="s">
        <v>1</v>
      </c>
      <c r="B3" s="118" t="s">
        <v>4</v>
      </c>
      <c r="C3" s="118" t="s">
        <v>5</v>
      </c>
      <c r="D3" s="118" t="s">
        <v>0</v>
      </c>
      <c r="E3" s="118" t="s">
        <v>6</v>
      </c>
      <c r="F3" s="118" t="s">
        <v>2</v>
      </c>
      <c r="G3" s="118" t="s">
        <v>3</v>
      </c>
      <c r="H3" s="118" t="s">
        <v>12</v>
      </c>
      <c r="I3" s="118"/>
      <c r="J3" s="120"/>
      <c r="K3" s="121"/>
    </row>
    <row r="4" spans="1:13" s="74" customFormat="1" ht="14.25" thickBot="1" x14ac:dyDescent="0.3">
      <c r="A4" s="117"/>
      <c r="B4" s="119"/>
      <c r="C4" s="119"/>
      <c r="D4" s="119"/>
      <c r="E4" s="119"/>
      <c r="F4" s="119"/>
      <c r="G4" s="119"/>
      <c r="H4" s="67" t="s">
        <v>26</v>
      </c>
      <c r="I4" s="67" t="s">
        <v>27</v>
      </c>
      <c r="J4" s="69" t="s">
        <v>29</v>
      </c>
      <c r="K4" s="68" t="s">
        <v>25</v>
      </c>
    </row>
    <row r="5" spans="1:13" ht="67.5" customHeight="1" x14ac:dyDescent="0.25">
      <c r="A5" s="64">
        <v>1</v>
      </c>
      <c r="B5" s="33" t="s">
        <v>8</v>
      </c>
      <c r="C5" s="34">
        <v>1000</v>
      </c>
      <c r="D5" s="33">
        <v>3</v>
      </c>
      <c r="E5" s="39" t="s">
        <v>15</v>
      </c>
      <c r="F5" s="45">
        <v>2017011000262</v>
      </c>
      <c r="G5" s="46" t="s">
        <v>10</v>
      </c>
      <c r="H5" s="66">
        <v>9300537650</v>
      </c>
      <c r="I5" s="66">
        <v>-4328509000</v>
      </c>
      <c r="J5" s="66">
        <v>25000000000</v>
      </c>
      <c r="K5" s="66">
        <f>+H5+I5+J5</f>
        <v>29972028650</v>
      </c>
      <c r="M5" s="71"/>
    </row>
    <row r="6" spans="1:13" ht="67.5" customHeight="1" x14ac:dyDescent="0.25">
      <c r="A6" s="89">
        <v>2</v>
      </c>
      <c r="B6" s="110" t="s">
        <v>8</v>
      </c>
      <c r="C6" s="109">
        <v>1000</v>
      </c>
      <c r="D6" s="110">
        <v>4</v>
      </c>
      <c r="E6" s="38" t="s">
        <v>15</v>
      </c>
      <c r="F6" s="111">
        <v>2017011000166</v>
      </c>
      <c r="G6" s="112" t="s">
        <v>22</v>
      </c>
      <c r="H6" s="12">
        <v>8944841631</v>
      </c>
      <c r="I6" s="12"/>
      <c r="J6" s="12">
        <v>13000000000</v>
      </c>
      <c r="K6" s="108">
        <f>+H6+H7+J6</f>
        <v>38592074729</v>
      </c>
      <c r="M6" s="71"/>
    </row>
    <row r="7" spans="1:13" ht="67.5" customHeight="1" x14ac:dyDescent="0.25">
      <c r="A7" s="90"/>
      <c r="B7" s="110"/>
      <c r="C7" s="109"/>
      <c r="D7" s="110"/>
      <c r="E7" s="38" t="s">
        <v>14</v>
      </c>
      <c r="F7" s="111"/>
      <c r="G7" s="112"/>
      <c r="H7" s="12">
        <v>16647233098</v>
      </c>
      <c r="I7" s="12"/>
      <c r="J7" s="12"/>
      <c r="K7" s="109"/>
      <c r="M7" s="71"/>
    </row>
    <row r="8" spans="1:13" ht="67.5" customHeight="1" x14ac:dyDescent="0.25">
      <c r="A8" s="89">
        <v>3</v>
      </c>
      <c r="B8" s="110" t="s">
        <v>8</v>
      </c>
      <c r="C8" s="109">
        <v>1000</v>
      </c>
      <c r="D8" s="110">
        <v>6</v>
      </c>
      <c r="E8" s="38" t="s">
        <v>15</v>
      </c>
      <c r="F8" s="111">
        <v>2019011000130</v>
      </c>
      <c r="G8" s="112" t="s">
        <v>23</v>
      </c>
      <c r="H8" s="12">
        <f>11754620719</f>
        <v>11754620719</v>
      </c>
      <c r="I8" s="12">
        <v>4328509000</v>
      </c>
      <c r="J8" s="12">
        <v>27000000000</v>
      </c>
      <c r="K8" s="113">
        <f>+H8+J8+H9+I8</f>
        <v>56435896621</v>
      </c>
      <c r="M8" s="71"/>
    </row>
    <row r="9" spans="1:13" ht="67.5" customHeight="1" x14ac:dyDescent="0.25">
      <c r="A9" s="90"/>
      <c r="B9" s="110"/>
      <c r="C9" s="109"/>
      <c r="D9" s="110"/>
      <c r="E9" s="38" t="s">
        <v>14</v>
      </c>
      <c r="F9" s="111"/>
      <c r="G9" s="112"/>
      <c r="H9" s="12">
        <v>13352766902</v>
      </c>
      <c r="I9" s="12"/>
      <c r="J9" s="12"/>
      <c r="K9" s="113"/>
      <c r="M9" s="71"/>
    </row>
    <row r="10" spans="1:13" ht="67.5" customHeight="1" x14ac:dyDescent="0.25">
      <c r="A10" s="89">
        <v>4</v>
      </c>
      <c r="B10" s="91" t="s">
        <v>8</v>
      </c>
      <c r="C10" s="93">
        <v>1000</v>
      </c>
      <c r="D10" s="91">
        <v>7</v>
      </c>
      <c r="E10" s="38" t="s">
        <v>15</v>
      </c>
      <c r="F10" s="95">
        <v>2021011000289</v>
      </c>
      <c r="G10" s="112" t="s">
        <v>9</v>
      </c>
      <c r="H10" s="12"/>
      <c r="I10" s="12"/>
      <c r="J10" s="12">
        <v>17000000000</v>
      </c>
      <c r="K10" s="87">
        <f>+H11+J10</f>
        <v>75640558800</v>
      </c>
      <c r="M10" s="71"/>
    </row>
    <row r="11" spans="1:13" ht="67.5" customHeight="1" x14ac:dyDescent="0.25">
      <c r="A11" s="90"/>
      <c r="B11" s="92"/>
      <c r="C11" s="94"/>
      <c r="D11" s="92"/>
      <c r="E11" s="38" t="s">
        <v>14</v>
      </c>
      <c r="F11" s="96"/>
      <c r="G11" s="112"/>
      <c r="H11" s="12">
        <v>58640558800</v>
      </c>
      <c r="I11" s="65"/>
      <c r="J11" s="65"/>
      <c r="K11" s="88"/>
      <c r="M11" s="71"/>
    </row>
    <row r="12" spans="1:13" ht="27.75" customHeight="1" thickBot="1" x14ac:dyDescent="0.3">
      <c r="A12" s="97" t="s">
        <v>16</v>
      </c>
      <c r="B12" s="98"/>
      <c r="C12" s="98"/>
      <c r="D12" s="98"/>
      <c r="E12" s="98"/>
      <c r="F12" s="98"/>
      <c r="G12" s="98"/>
      <c r="H12" s="75">
        <f>SUM(H5:H11)</f>
        <v>118640558800</v>
      </c>
      <c r="I12" s="75">
        <f>SUM(I5:I11)</f>
        <v>0</v>
      </c>
      <c r="J12" s="75">
        <f>SUM(J5:J11)</f>
        <v>82000000000</v>
      </c>
      <c r="K12" s="86">
        <f>SUM(K5:K11)</f>
        <v>200640558800</v>
      </c>
    </row>
    <row r="13" spans="1:13" x14ac:dyDescent="0.25">
      <c r="A13" s="99"/>
      <c r="B13" s="100"/>
      <c r="C13" s="100"/>
      <c r="D13" s="100"/>
      <c r="E13" s="100"/>
      <c r="F13" s="100"/>
      <c r="G13" s="100"/>
      <c r="H13" s="76"/>
      <c r="I13" s="76"/>
      <c r="J13" s="76"/>
      <c r="K13" s="77"/>
    </row>
    <row r="14" spans="1:13" x14ac:dyDescent="0.2">
      <c r="A14" s="78" t="s">
        <v>7</v>
      </c>
      <c r="B14" s="79"/>
      <c r="C14" s="79"/>
      <c r="D14" s="79"/>
      <c r="E14" s="79"/>
      <c r="F14" s="79"/>
      <c r="G14" s="79"/>
      <c r="H14" s="79"/>
      <c r="I14" s="79"/>
      <c r="J14" s="79"/>
      <c r="K14" s="80"/>
    </row>
    <row r="15" spans="1:13" ht="36.75" customHeight="1" x14ac:dyDescent="0.25">
      <c r="A15" s="101" t="s">
        <v>17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3" ht="21" customHeight="1" x14ac:dyDescent="0.25">
      <c r="A16" s="103" t="s">
        <v>28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</row>
    <row r="17" spans="1:11" ht="37.5" customHeight="1" x14ac:dyDescent="0.25">
      <c r="A17" s="103" t="s">
        <v>30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</row>
    <row r="18" spans="1:11" x14ac:dyDescent="0.25">
      <c r="A18" s="105"/>
      <c r="B18" s="106"/>
      <c r="C18" s="106"/>
      <c r="D18" s="106"/>
      <c r="E18" s="106"/>
      <c r="F18" s="106"/>
      <c r="G18" s="106"/>
      <c r="H18" s="106"/>
      <c r="I18" s="106"/>
      <c r="J18" s="106"/>
      <c r="K18" s="106"/>
    </row>
    <row r="19" spans="1:11" x14ac:dyDescent="0.25">
      <c r="A19" s="63" t="s">
        <v>31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</row>
    <row r="20" spans="1:11" ht="13.5" thickBot="1" x14ac:dyDescent="0.3">
      <c r="A20" s="82"/>
      <c r="B20" s="83"/>
      <c r="C20" s="83"/>
      <c r="D20" s="83"/>
      <c r="E20" s="83"/>
      <c r="F20" s="107"/>
      <c r="G20" s="107"/>
      <c r="H20" s="107"/>
      <c r="I20" s="107"/>
      <c r="J20" s="107"/>
      <c r="K20" s="107"/>
    </row>
    <row r="21" spans="1:1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5"/>
    </row>
    <row r="22" spans="1:1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5"/>
    </row>
    <row r="23" spans="1:1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5"/>
    </row>
    <row r="24" spans="1:1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5"/>
    </row>
    <row r="25" spans="1:1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5"/>
    </row>
    <row r="26" spans="1:1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</row>
  </sheetData>
  <mergeCells count="37">
    <mergeCell ref="A2:K2"/>
    <mergeCell ref="A3:A4"/>
    <mergeCell ref="B3:B4"/>
    <mergeCell ref="C3:C4"/>
    <mergeCell ref="D3:D4"/>
    <mergeCell ref="E3:E4"/>
    <mergeCell ref="F3:F4"/>
    <mergeCell ref="G3:G4"/>
    <mergeCell ref="H3:K3"/>
    <mergeCell ref="F20:K20"/>
    <mergeCell ref="A17:K17"/>
    <mergeCell ref="K6:K7"/>
    <mergeCell ref="A8:A9"/>
    <mergeCell ref="B8:B9"/>
    <mergeCell ref="C8:C9"/>
    <mergeCell ref="D8:D9"/>
    <mergeCell ref="F8:F9"/>
    <mergeCell ref="G8:G9"/>
    <mergeCell ref="K8:K9"/>
    <mergeCell ref="A6:A7"/>
    <mergeCell ref="B6:B7"/>
    <mergeCell ref="C6:C7"/>
    <mergeCell ref="D6:D7"/>
    <mergeCell ref="F6:F7"/>
    <mergeCell ref="G6:G7"/>
    <mergeCell ref="A12:G12"/>
    <mergeCell ref="A13:G13"/>
    <mergeCell ref="A15:K15"/>
    <mergeCell ref="A16:K16"/>
    <mergeCell ref="A18:K18"/>
    <mergeCell ref="K10:K11"/>
    <mergeCell ref="A10:A11"/>
    <mergeCell ref="B10:B11"/>
    <mergeCell ref="C10:C11"/>
    <mergeCell ref="D10:D11"/>
    <mergeCell ref="F10:F11"/>
    <mergeCell ref="G10:G11"/>
  </mergeCells>
  <printOptions horizontalCentered="1" verticalCentered="1"/>
  <pageMargins left="0.39370078740157483" right="0.39370078740157483" top="0.39370078740157483" bottom="0.39370078740157483" header="0" footer="0"/>
  <pageSetup scale="64" orientation="landscape" r:id="rId1"/>
  <headerFoot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DF09-DEE5-430E-8B9C-BEB4E613E935}">
  <sheetPr>
    <pageSetUpPr fitToPage="1"/>
  </sheetPr>
  <dimension ref="A1:L25"/>
  <sheetViews>
    <sheetView showGridLines="0" view="pageBreakPreview" topLeftCell="A7" zoomScale="84" zoomScaleNormal="85" zoomScaleSheetLayoutView="84" workbookViewId="0">
      <selection activeCell="A18" sqref="A18"/>
    </sheetView>
  </sheetViews>
  <sheetFormatPr baseColWidth="10" defaultColWidth="9.140625" defaultRowHeight="12.75" x14ac:dyDescent="0.25"/>
  <cols>
    <col min="1" max="1" width="6.85546875" style="1" customWidth="1"/>
    <col min="2" max="3" width="17.140625" style="1" bestFit="1" customWidth="1"/>
    <col min="4" max="5" width="11.85546875" style="1" customWidth="1"/>
    <col min="6" max="6" width="15.28515625" style="1" bestFit="1" customWidth="1"/>
    <col min="7" max="7" width="31.5703125" style="1" customWidth="1"/>
    <col min="8" max="8" width="20.140625" style="1" bestFit="1" customWidth="1"/>
    <col min="9" max="9" width="16.5703125" style="1" customWidth="1"/>
    <col min="10" max="10" width="18.42578125" style="1" customWidth="1"/>
    <col min="11" max="11" width="11.5703125" style="1" bestFit="1" customWidth="1"/>
    <col min="12" max="12" width="38.5703125" style="1" customWidth="1"/>
    <col min="13" max="16384" width="9.140625" style="1"/>
  </cols>
  <sheetData>
    <row r="1" spans="1:12" ht="77.25" customHeight="1" thickBot="1" x14ac:dyDescent="0.3">
      <c r="A1" s="13"/>
      <c r="B1" s="14"/>
      <c r="C1" s="14"/>
      <c r="D1" s="14"/>
      <c r="E1" s="14"/>
      <c r="F1" s="14"/>
      <c r="G1" s="14"/>
      <c r="H1" s="14"/>
      <c r="I1" s="14"/>
      <c r="J1" s="14"/>
    </row>
    <row r="2" spans="1:12" ht="18.75" thickBot="1" x14ac:dyDescent="0.3">
      <c r="A2" s="122" t="s">
        <v>11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2" s="22" customFormat="1" ht="27.75" customHeight="1" x14ac:dyDescent="0.25">
      <c r="A3" s="116" t="s">
        <v>1</v>
      </c>
      <c r="B3" s="118" t="s">
        <v>4</v>
      </c>
      <c r="C3" s="118" t="s">
        <v>5</v>
      </c>
      <c r="D3" s="118" t="s">
        <v>0</v>
      </c>
      <c r="E3" s="118" t="s">
        <v>6</v>
      </c>
      <c r="F3" s="118" t="s">
        <v>2</v>
      </c>
      <c r="G3" s="118" t="s">
        <v>3</v>
      </c>
      <c r="H3" s="118" t="s">
        <v>12</v>
      </c>
      <c r="I3" s="118"/>
      <c r="J3" s="121"/>
    </row>
    <row r="4" spans="1:12" s="22" customFormat="1" ht="14.25" thickBot="1" x14ac:dyDescent="0.3">
      <c r="A4" s="117"/>
      <c r="B4" s="119"/>
      <c r="C4" s="119"/>
      <c r="D4" s="119"/>
      <c r="E4" s="119"/>
      <c r="F4" s="119"/>
      <c r="G4" s="119"/>
      <c r="H4" s="67" t="s">
        <v>26</v>
      </c>
      <c r="I4" s="67" t="s">
        <v>27</v>
      </c>
      <c r="J4" s="68" t="s">
        <v>25</v>
      </c>
    </row>
    <row r="5" spans="1:12" ht="146.25" customHeight="1" x14ac:dyDescent="0.25">
      <c r="A5" s="52">
        <v>1</v>
      </c>
      <c r="B5" s="33" t="s">
        <v>8</v>
      </c>
      <c r="C5" s="34">
        <v>1000</v>
      </c>
      <c r="D5" s="33">
        <v>3</v>
      </c>
      <c r="E5" s="39" t="s">
        <v>15</v>
      </c>
      <c r="F5" s="45">
        <v>2017011000262</v>
      </c>
      <c r="G5" s="46" t="s">
        <v>10</v>
      </c>
      <c r="H5" s="66">
        <v>9300537650</v>
      </c>
      <c r="I5" s="66">
        <v>-4328509000</v>
      </c>
      <c r="J5" s="47">
        <f>+H5+I5</f>
        <v>4972028650</v>
      </c>
      <c r="L5" s="7"/>
    </row>
    <row r="6" spans="1:12" ht="93.75" customHeight="1" x14ac:dyDescent="0.25">
      <c r="A6" s="89">
        <v>2</v>
      </c>
      <c r="B6" s="110" t="s">
        <v>8</v>
      </c>
      <c r="C6" s="109">
        <v>1000</v>
      </c>
      <c r="D6" s="110">
        <v>4</v>
      </c>
      <c r="E6" s="38" t="s">
        <v>15</v>
      </c>
      <c r="F6" s="111">
        <v>2017011000166</v>
      </c>
      <c r="G6" s="112" t="s">
        <v>22</v>
      </c>
      <c r="H6" s="12">
        <v>8944841631</v>
      </c>
      <c r="I6" s="12"/>
      <c r="J6" s="128">
        <f>+H6+H7</f>
        <v>25592074729</v>
      </c>
      <c r="L6" s="7"/>
    </row>
    <row r="7" spans="1:12" ht="93.75" customHeight="1" x14ac:dyDescent="0.25">
      <c r="A7" s="90"/>
      <c r="B7" s="110"/>
      <c r="C7" s="109"/>
      <c r="D7" s="110"/>
      <c r="E7" s="38" t="s">
        <v>14</v>
      </c>
      <c r="F7" s="111"/>
      <c r="G7" s="112"/>
      <c r="H7" s="12">
        <v>16647233098</v>
      </c>
      <c r="I7" s="12"/>
      <c r="J7" s="129"/>
      <c r="L7" s="7"/>
    </row>
    <row r="8" spans="1:12" ht="73.5" customHeight="1" x14ac:dyDescent="0.25">
      <c r="A8" s="89">
        <v>3</v>
      </c>
      <c r="B8" s="110" t="s">
        <v>8</v>
      </c>
      <c r="C8" s="109">
        <v>1000</v>
      </c>
      <c r="D8" s="110">
        <v>6</v>
      </c>
      <c r="E8" s="38" t="s">
        <v>15</v>
      </c>
      <c r="F8" s="111">
        <v>2019011000130</v>
      </c>
      <c r="G8" s="112" t="s">
        <v>23</v>
      </c>
      <c r="H8" s="12">
        <f>11754620719</f>
        <v>11754620719</v>
      </c>
      <c r="I8" s="12">
        <v>4328509000</v>
      </c>
      <c r="J8" s="131">
        <f>+H8+I8+H9</f>
        <v>29435896621</v>
      </c>
      <c r="L8" s="7"/>
    </row>
    <row r="9" spans="1:12" ht="73.5" customHeight="1" x14ac:dyDescent="0.25">
      <c r="A9" s="90"/>
      <c r="B9" s="110"/>
      <c r="C9" s="109"/>
      <c r="D9" s="110"/>
      <c r="E9" s="38" t="s">
        <v>14</v>
      </c>
      <c r="F9" s="111"/>
      <c r="G9" s="112"/>
      <c r="H9" s="12">
        <v>13352766902</v>
      </c>
      <c r="I9" s="12"/>
      <c r="J9" s="131"/>
      <c r="L9" s="7"/>
    </row>
    <row r="10" spans="1:12" ht="96.75" customHeight="1" x14ac:dyDescent="0.25">
      <c r="A10" s="8">
        <v>4</v>
      </c>
      <c r="B10" s="56" t="s">
        <v>8</v>
      </c>
      <c r="C10" s="57">
        <v>1000</v>
      </c>
      <c r="D10" s="56">
        <v>7</v>
      </c>
      <c r="E10" s="38" t="s">
        <v>14</v>
      </c>
      <c r="F10" s="59">
        <v>2021011000289</v>
      </c>
      <c r="G10" s="58" t="s">
        <v>9</v>
      </c>
      <c r="H10" s="12">
        <v>58640558800</v>
      </c>
      <c r="I10" s="58"/>
      <c r="J10" s="42">
        <v>58640558800</v>
      </c>
      <c r="L10" s="7"/>
    </row>
    <row r="11" spans="1:12" ht="27.75" customHeight="1" thickBot="1" x14ac:dyDescent="0.3">
      <c r="A11" s="124" t="s">
        <v>16</v>
      </c>
      <c r="B11" s="125"/>
      <c r="C11" s="125"/>
      <c r="D11" s="125"/>
      <c r="E11" s="125"/>
      <c r="F11" s="125"/>
      <c r="G11" s="125"/>
      <c r="H11" s="54">
        <f>SUM(H5:H10)</f>
        <v>118640558800</v>
      </c>
      <c r="I11" s="54">
        <f>SUM(I5:I10)</f>
        <v>0</v>
      </c>
      <c r="J11" s="43">
        <f>SUM(J5:J10)</f>
        <v>118640558800</v>
      </c>
    </row>
    <row r="12" spans="1:12" x14ac:dyDescent="0.25">
      <c r="A12" s="126"/>
      <c r="B12" s="127"/>
      <c r="C12" s="127"/>
      <c r="D12" s="127"/>
      <c r="E12" s="127"/>
      <c r="F12" s="127"/>
      <c r="G12" s="127"/>
      <c r="H12" s="53"/>
      <c r="I12" s="53"/>
      <c r="J12" s="44"/>
    </row>
    <row r="13" spans="1:12" x14ac:dyDescent="0.2">
      <c r="A13" s="24" t="s">
        <v>7</v>
      </c>
      <c r="B13" s="25"/>
      <c r="C13" s="25"/>
      <c r="D13" s="25"/>
      <c r="E13" s="25"/>
      <c r="F13" s="25"/>
      <c r="G13" s="25"/>
      <c r="H13" s="25"/>
      <c r="I13" s="25"/>
      <c r="J13" s="23"/>
    </row>
    <row r="14" spans="1:12" ht="36.75" customHeight="1" x14ac:dyDescent="0.25">
      <c r="A14" s="101" t="s">
        <v>17</v>
      </c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2" x14ac:dyDescent="0.25">
      <c r="A15" s="103" t="s">
        <v>28</v>
      </c>
      <c r="B15" s="104"/>
      <c r="C15" s="104"/>
      <c r="D15" s="104"/>
      <c r="E15" s="104"/>
      <c r="F15" s="104"/>
      <c r="G15" s="104"/>
      <c r="H15" s="104"/>
      <c r="I15" s="104"/>
      <c r="J15" s="104"/>
    </row>
    <row r="16" spans="1:12" x14ac:dyDescent="0.25">
      <c r="A16" s="26"/>
      <c r="B16" s="27"/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132"/>
      <c r="B17" s="133"/>
      <c r="C17" s="133"/>
      <c r="D17" s="133"/>
      <c r="E17" s="133"/>
      <c r="F17" s="133"/>
      <c r="G17" s="133"/>
      <c r="H17" s="133"/>
      <c r="I17" s="133"/>
      <c r="J17" s="133"/>
    </row>
    <row r="18" spans="1:10" x14ac:dyDescent="0.25">
      <c r="A18" s="63"/>
      <c r="B18" s="55"/>
      <c r="C18" s="55"/>
      <c r="D18" s="55"/>
      <c r="E18" s="55"/>
      <c r="F18" s="55"/>
      <c r="G18" s="55"/>
      <c r="H18" s="55"/>
      <c r="I18" s="55"/>
      <c r="J18" s="55"/>
    </row>
    <row r="19" spans="1:10" ht="13.5" thickBot="1" x14ac:dyDescent="0.3">
      <c r="A19" s="19"/>
      <c r="B19" s="20"/>
      <c r="C19" s="20"/>
      <c r="D19" s="20"/>
      <c r="E19" s="20"/>
      <c r="F19" s="130"/>
      <c r="G19" s="130"/>
      <c r="H19" s="130"/>
      <c r="I19" s="130"/>
      <c r="J19" s="130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2"/>
    </row>
    <row r="21" spans="1:10" x14ac:dyDescent="0.25">
      <c r="A21" s="4"/>
      <c r="B21" s="4"/>
      <c r="C21" s="4"/>
      <c r="D21" s="4"/>
      <c r="E21" s="4"/>
      <c r="F21" s="4"/>
      <c r="G21" s="4"/>
      <c r="H21" s="4"/>
      <c r="I21" s="4"/>
      <c r="J21" s="2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2"/>
    </row>
    <row r="23" spans="1:10" x14ac:dyDescent="0.25">
      <c r="A23" s="4"/>
      <c r="B23" s="4"/>
      <c r="C23" s="4"/>
      <c r="D23" s="4"/>
      <c r="E23" s="4"/>
      <c r="F23" s="4"/>
      <c r="G23" s="4"/>
      <c r="H23" s="4"/>
      <c r="I23" s="4"/>
      <c r="J23" s="2"/>
    </row>
    <row r="24" spans="1:10" x14ac:dyDescent="0.25">
      <c r="A24" s="4"/>
      <c r="B24" s="4"/>
      <c r="C24" s="4"/>
      <c r="D24" s="4"/>
      <c r="E24" s="4"/>
      <c r="F24" s="4"/>
      <c r="G24" s="4"/>
      <c r="H24" s="4"/>
      <c r="I24" s="4"/>
      <c r="J24" s="2"/>
    </row>
    <row r="25" spans="1:10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</row>
  </sheetData>
  <mergeCells count="29">
    <mergeCell ref="D3:D4"/>
    <mergeCell ref="E3:E4"/>
    <mergeCell ref="F3:F4"/>
    <mergeCell ref="G3:G4"/>
    <mergeCell ref="A17:J17"/>
    <mergeCell ref="F19:J19"/>
    <mergeCell ref="A8:A9"/>
    <mergeCell ref="B8:B9"/>
    <mergeCell ref="C8:C9"/>
    <mergeCell ref="D8:D9"/>
    <mergeCell ref="F8:F9"/>
    <mergeCell ref="G8:G9"/>
    <mergeCell ref="J8:J9"/>
    <mergeCell ref="A2:J2"/>
    <mergeCell ref="A11:G11"/>
    <mergeCell ref="A12:G12"/>
    <mergeCell ref="A14:J14"/>
    <mergeCell ref="A15:J15"/>
    <mergeCell ref="H3:J3"/>
    <mergeCell ref="A6:A7"/>
    <mergeCell ref="B6:B7"/>
    <mergeCell ref="C6:C7"/>
    <mergeCell ref="D6:D7"/>
    <mergeCell ref="F6:F7"/>
    <mergeCell ref="G6:G7"/>
    <mergeCell ref="J6:J7"/>
    <mergeCell ref="A3:A4"/>
    <mergeCell ref="B3:B4"/>
    <mergeCell ref="C3:C4"/>
  </mergeCells>
  <printOptions horizontalCentered="1" verticalCentered="1"/>
  <pageMargins left="0.78740157480314965" right="0.78740157480314965" top="0.78740157480314965" bottom="0.78740157480314965" header="0" footer="0"/>
  <pageSetup scale="56" orientation="landscape" r:id="rId1"/>
  <headerFooter>
    <oddFooter>&amp;C&amp;F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showGridLines="0" zoomScale="85" zoomScaleNormal="85" zoomScaleSheetLayoutView="84" workbookViewId="0">
      <selection activeCell="A2" sqref="A2:J2"/>
    </sheetView>
  </sheetViews>
  <sheetFormatPr baseColWidth="10" defaultColWidth="9.140625" defaultRowHeight="12.75" x14ac:dyDescent="0.25"/>
  <cols>
    <col min="1" max="1" width="6.85546875" style="1" customWidth="1"/>
    <col min="2" max="3" width="17.140625" style="1" bestFit="1" customWidth="1"/>
    <col min="4" max="5" width="11.85546875" style="1" customWidth="1"/>
    <col min="6" max="6" width="15.28515625" style="1" bestFit="1" customWidth="1"/>
    <col min="7" max="7" width="31.5703125" style="1" customWidth="1"/>
    <col min="8" max="8" width="16.5703125" style="1" bestFit="1" customWidth="1"/>
    <col min="9" max="9" width="18.42578125" style="1" customWidth="1"/>
    <col min="10" max="10" width="58" style="6" customWidth="1"/>
    <col min="11" max="11" width="11.5703125" style="1" bestFit="1" customWidth="1"/>
    <col min="12" max="12" width="38.5703125" style="1" customWidth="1"/>
    <col min="13" max="16384" width="9.140625" style="1"/>
  </cols>
  <sheetData>
    <row r="1" spans="1:12" ht="77.25" customHeight="1" thickBot="1" x14ac:dyDescent="0.3">
      <c r="A1" s="13"/>
      <c r="B1" s="14"/>
      <c r="C1" s="14"/>
      <c r="D1" s="14"/>
      <c r="E1" s="14"/>
      <c r="F1" s="14"/>
      <c r="G1" s="14"/>
      <c r="H1" s="14"/>
      <c r="I1" s="14"/>
      <c r="J1" s="15"/>
    </row>
    <row r="2" spans="1:12" ht="18.75" thickBot="1" x14ac:dyDescent="0.3">
      <c r="A2" s="60" t="s">
        <v>11</v>
      </c>
      <c r="B2" s="61"/>
      <c r="C2" s="61"/>
      <c r="D2" s="61"/>
      <c r="E2" s="61"/>
      <c r="F2" s="61"/>
      <c r="G2" s="61"/>
      <c r="H2" s="61"/>
      <c r="I2" s="61"/>
      <c r="J2" s="62"/>
    </row>
    <row r="3" spans="1:12" s="22" customFormat="1" ht="27.75" thickBot="1" x14ac:dyDescent="0.3">
      <c r="A3" s="48" t="s">
        <v>1</v>
      </c>
      <c r="B3" s="49" t="s">
        <v>4</v>
      </c>
      <c r="C3" s="49" t="s">
        <v>5</v>
      </c>
      <c r="D3" s="49" t="s">
        <v>0</v>
      </c>
      <c r="E3" s="49" t="s">
        <v>6</v>
      </c>
      <c r="F3" s="49" t="s">
        <v>2</v>
      </c>
      <c r="G3" s="49" t="s">
        <v>3</v>
      </c>
      <c r="H3" s="140" t="s">
        <v>12</v>
      </c>
      <c r="I3" s="141"/>
      <c r="J3" s="50" t="s">
        <v>13</v>
      </c>
    </row>
    <row r="4" spans="1:12" ht="146.25" customHeight="1" x14ac:dyDescent="0.25">
      <c r="A4" s="32">
        <v>1</v>
      </c>
      <c r="B4" s="33" t="s">
        <v>8</v>
      </c>
      <c r="C4" s="34">
        <v>1000</v>
      </c>
      <c r="D4" s="33">
        <v>3</v>
      </c>
      <c r="E4" s="39" t="s">
        <v>15</v>
      </c>
      <c r="F4" s="45">
        <v>2017011000262</v>
      </c>
      <c r="G4" s="46" t="s">
        <v>10</v>
      </c>
      <c r="H4" s="40"/>
      <c r="I4" s="47">
        <v>9300537650</v>
      </c>
      <c r="J4" s="51" t="s">
        <v>18</v>
      </c>
      <c r="L4" s="7"/>
    </row>
    <row r="5" spans="1:12" ht="93.75" customHeight="1" x14ac:dyDescent="0.25">
      <c r="A5" s="89">
        <v>2</v>
      </c>
      <c r="B5" s="110" t="s">
        <v>8</v>
      </c>
      <c r="C5" s="109">
        <v>1000</v>
      </c>
      <c r="D5" s="110">
        <v>4</v>
      </c>
      <c r="E5" s="38" t="s">
        <v>15</v>
      </c>
      <c r="F5" s="111">
        <v>2017011000166</v>
      </c>
      <c r="G5" s="112" t="s">
        <v>22</v>
      </c>
      <c r="H5" s="12">
        <v>8944841631</v>
      </c>
      <c r="I5" s="128">
        <f>+H5+H6</f>
        <v>25592074729</v>
      </c>
      <c r="J5" s="138" t="s">
        <v>19</v>
      </c>
      <c r="L5" s="7"/>
    </row>
    <row r="6" spans="1:12" ht="93.75" customHeight="1" x14ac:dyDescent="0.25">
      <c r="A6" s="90"/>
      <c r="B6" s="110"/>
      <c r="C6" s="109"/>
      <c r="D6" s="110"/>
      <c r="E6" s="38" t="s">
        <v>14</v>
      </c>
      <c r="F6" s="111"/>
      <c r="G6" s="112"/>
      <c r="H6" s="12">
        <v>16647233098</v>
      </c>
      <c r="I6" s="129"/>
      <c r="J6" s="139"/>
      <c r="L6" s="7"/>
    </row>
    <row r="7" spans="1:12" ht="73.5" customHeight="1" x14ac:dyDescent="0.25">
      <c r="A7" s="89">
        <v>3</v>
      </c>
      <c r="B7" s="110" t="s">
        <v>8</v>
      </c>
      <c r="C7" s="109">
        <v>1000</v>
      </c>
      <c r="D7" s="110">
        <v>6</v>
      </c>
      <c r="E7" s="38" t="s">
        <v>15</v>
      </c>
      <c r="F7" s="111">
        <v>2019011000130</v>
      </c>
      <c r="G7" s="112" t="s">
        <v>23</v>
      </c>
      <c r="H7" s="12">
        <v>11754620719</v>
      </c>
      <c r="I7" s="131">
        <f>+H7+H8</f>
        <v>25107387621</v>
      </c>
      <c r="J7" s="138" t="s">
        <v>24</v>
      </c>
      <c r="L7" s="7"/>
    </row>
    <row r="8" spans="1:12" ht="73.5" customHeight="1" x14ac:dyDescent="0.25">
      <c r="A8" s="90"/>
      <c r="B8" s="110"/>
      <c r="C8" s="109"/>
      <c r="D8" s="110"/>
      <c r="E8" s="38" t="s">
        <v>14</v>
      </c>
      <c r="F8" s="111"/>
      <c r="G8" s="112"/>
      <c r="H8" s="12">
        <v>13352766902</v>
      </c>
      <c r="I8" s="131"/>
      <c r="J8" s="139"/>
      <c r="L8" s="7"/>
    </row>
    <row r="9" spans="1:12" ht="96.75" customHeight="1" x14ac:dyDescent="0.25">
      <c r="A9" s="8">
        <v>4</v>
      </c>
      <c r="B9" s="10" t="s">
        <v>8</v>
      </c>
      <c r="C9" s="9">
        <v>1000</v>
      </c>
      <c r="D9" s="10">
        <v>7</v>
      </c>
      <c r="E9" s="38" t="s">
        <v>14</v>
      </c>
      <c r="F9" s="11">
        <v>2021011000289</v>
      </c>
      <c r="G9" s="41" t="s">
        <v>9</v>
      </c>
      <c r="H9" s="41"/>
      <c r="I9" s="42">
        <v>58640558800</v>
      </c>
      <c r="J9" s="16" t="s">
        <v>20</v>
      </c>
      <c r="L9" s="7"/>
    </row>
    <row r="10" spans="1:12" ht="27.75" customHeight="1" thickBot="1" x14ac:dyDescent="0.3">
      <c r="A10" s="124" t="s">
        <v>16</v>
      </c>
      <c r="B10" s="125"/>
      <c r="C10" s="125"/>
      <c r="D10" s="125"/>
      <c r="E10" s="125"/>
      <c r="F10" s="125"/>
      <c r="G10" s="125"/>
      <c r="H10" s="36"/>
      <c r="I10" s="43">
        <f>SUM(I4:I9)</f>
        <v>118640558800</v>
      </c>
      <c r="J10" s="21"/>
    </row>
    <row r="11" spans="1:12" x14ac:dyDescent="0.25">
      <c r="A11" s="126"/>
      <c r="B11" s="127"/>
      <c r="C11" s="127"/>
      <c r="D11" s="127"/>
      <c r="E11" s="127"/>
      <c r="F11" s="127"/>
      <c r="G11" s="127"/>
      <c r="H11" s="35"/>
      <c r="I11" s="44"/>
      <c r="J11" s="17"/>
    </row>
    <row r="12" spans="1:12" x14ac:dyDescent="0.2">
      <c r="A12" s="24" t="s">
        <v>7</v>
      </c>
      <c r="B12" s="25"/>
      <c r="C12" s="25"/>
      <c r="D12" s="25"/>
      <c r="E12" s="25"/>
      <c r="F12" s="25"/>
      <c r="G12" s="25"/>
      <c r="H12" s="25"/>
      <c r="I12" s="23"/>
      <c r="J12" s="18"/>
    </row>
    <row r="13" spans="1:12" ht="36.75" customHeight="1" x14ac:dyDescent="0.25">
      <c r="A13" s="101" t="s">
        <v>17</v>
      </c>
      <c r="B13" s="102"/>
      <c r="C13" s="102"/>
      <c r="D13" s="102"/>
      <c r="E13" s="102"/>
      <c r="F13" s="102"/>
      <c r="G13" s="102"/>
      <c r="H13" s="102"/>
      <c r="I13" s="102"/>
      <c r="J13" s="135"/>
    </row>
    <row r="14" spans="1:12" x14ac:dyDescent="0.25">
      <c r="A14" s="103" t="s">
        <v>21</v>
      </c>
      <c r="B14" s="104"/>
      <c r="C14" s="104"/>
      <c r="D14" s="104"/>
      <c r="E14" s="104"/>
      <c r="F14" s="104"/>
      <c r="G14" s="104"/>
      <c r="H14" s="104"/>
      <c r="I14" s="104"/>
      <c r="J14" s="136"/>
    </row>
    <row r="15" spans="1:12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8"/>
    </row>
    <row r="16" spans="1:12" x14ac:dyDescent="0.25">
      <c r="A16" s="132"/>
      <c r="B16" s="133"/>
      <c r="C16" s="133"/>
      <c r="D16" s="133"/>
      <c r="E16" s="133"/>
      <c r="F16" s="133"/>
      <c r="G16" s="133"/>
      <c r="H16" s="133"/>
      <c r="I16" s="133"/>
      <c r="J16" s="137"/>
    </row>
    <row r="17" spans="1:10" x14ac:dyDescent="0.25">
      <c r="A17" s="29"/>
      <c r="B17" s="30"/>
      <c r="C17" s="30"/>
      <c r="D17" s="30"/>
      <c r="E17" s="30"/>
      <c r="F17" s="30"/>
      <c r="G17" s="30"/>
      <c r="H17" s="37"/>
      <c r="I17" s="30"/>
      <c r="J17" s="31"/>
    </row>
    <row r="18" spans="1:10" ht="13.5" thickBot="1" x14ac:dyDescent="0.3">
      <c r="A18" s="19"/>
      <c r="B18" s="20"/>
      <c r="C18" s="20"/>
      <c r="D18" s="20"/>
      <c r="E18" s="20"/>
      <c r="F18" s="130"/>
      <c r="G18" s="130"/>
      <c r="H18" s="130"/>
      <c r="I18" s="130"/>
      <c r="J18" s="134"/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2"/>
      <c r="J19" s="3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2"/>
      <c r="J20" s="3"/>
    </row>
    <row r="21" spans="1:10" x14ac:dyDescent="0.25">
      <c r="A21" s="4"/>
      <c r="B21" s="4"/>
      <c r="C21" s="4"/>
      <c r="D21" s="4"/>
      <c r="E21" s="4"/>
      <c r="F21" s="4"/>
      <c r="G21" s="4"/>
      <c r="H21" s="4"/>
      <c r="I21" s="2"/>
      <c r="J21" s="3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2"/>
      <c r="J22" s="3"/>
    </row>
    <row r="23" spans="1:10" x14ac:dyDescent="0.25">
      <c r="A23" s="4"/>
      <c r="B23" s="4"/>
      <c r="C23" s="4"/>
      <c r="D23" s="4"/>
      <c r="E23" s="4"/>
      <c r="F23" s="4"/>
      <c r="G23" s="4"/>
      <c r="H23" s="4"/>
      <c r="I23" s="2"/>
      <c r="J23" s="3"/>
    </row>
    <row r="24" spans="1:10" x14ac:dyDescent="0.25">
      <c r="A24" s="4"/>
      <c r="B24" s="4"/>
      <c r="C24" s="4"/>
      <c r="D24" s="4"/>
      <c r="E24" s="4"/>
      <c r="F24" s="4"/>
      <c r="G24" s="4"/>
      <c r="H24" s="4"/>
      <c r="I24" s="4"/>
      <c r="J24" s="5"/>
    </row>
  </sheetData>
  <mergeCells count="23">
    <mergeCell ref="H3:I3"/>
    <mergeCell ref="F5:F6"/>
    <mergeCell ref="B5:B6"/>
    <mergeCell ref="C5:C6"/>
    <mergeCell ref="D5:D6"/>
    <mergeCell ref="G5:G6"/>
    <mergeCell ref="I5:I6"/>
    <mergeCell ref="I7:I8"/>
    <mergeCell ref="A5:A6"/>
    <mergeCell ref="F18:J18"/>
    <mergeCell ref="A11:G11"/>
    <mergeCell ref="A10:G10"/>
    <mergeCell ref="A13:J13"/>
    <mergeCell ref="A14:J14"/>
    <mergeCell ref="A16:J16"/>
    <mergeCell ref="A7:A8"/>
    <mergeCell ref="J5:J6"/>
    <mergeCell ref="J7:J8"/>
    <mergeCell ref="B7:B8"/>
    <mergeCell ref="C7:C8"/>
    <mergeCell ref="D7:D8"/>
    <mergeCell ref="F7:F8"/>
    <mergeCell ref="G7:G8"/>
  </mergeCells>
  <phoneticPr fontId="8" type="noConversion"/>
  <printOptions horizontalCentered="1" verticalCentered="1"/>
  <pageMargins left="0.78740157480314965" right="0.78740157480314965" top="0.78740157480314965" bottom="0.78740157480314965" header="0" footer="0"/>
  <pageSetup scale="57" orientation="landscape" r:id="rId1"/>
  <headerFooter>
    <oddFooter>&amp;C&amp;F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PROYECTOS VIGENCIA 2023 V3</vt:lpstr>
      <vt:lpstr>PROYECTOS VIGENCIA 2023 V2</vt:lpstr>
      <vt:lpstr>PROYECTOS VIGENCIA 2023</vt:lpstr>
      <vt:lpstr>'PROYECTOS VIGENCIA 2023'!Área_de_impresión</vt:lpstr>
      <vt:lpstr>'PROYECTOS VIGENCIA 2023 V2'!Área_de_impresión</vt:lpstr>
      <vt:lpstr>'PROYECTOS VIGENCIA 2023 V3'!Área_de_impresión</vt:lpstr>
      <vt:lpstr>'PROYECTOS VIGENCIA 2023'!Títulos_a_imprimir</vt:lpstr>
      <vt:lpstr>'PROYECTOS VIGENCIA 2023 V2'!Títulos_a_imprimir</vt:lpstr>
      <vt:lpstr>'PROYECTOS VIGENCIA 2023 V3'!Títulos_a_imprimir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2023-08-16T16:31:41Z</dcterms:modified>
</cp:coreProperties>
</file>